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definedNames>
    <definedName name="_xlnm.Print_Titles" localSheetId="0">Лист1!$13:$13</definedName>
  </definedNames>
  <calcPr calcId="124519"/>
</workbook>
</file>

<file path=xl/calcChain.xml><?xml version="1.0" encoding="utf-8"?>
<calcChain xmlns="http://schemas.openxmlformats.org/spreadsheetml/2006/main">
  <c r="F44" i="1"/>
  <c r="E44" s="1"/>
  <c r="F43"/>
  <c r="F15" s="1"/>
  <c r="F14" s="1"/>
  <c r="F58" s="1"/>
  <c r="I43"/>
  <c r="I15" s="1"/>
  <c r="I14" s="1"/>
  <c r="P57"/>
  <c r="J57"/>
  <c r="J56"/>
  <c r="O55"/>
  <c r="O54" s="1"/>
  <c r="N55"/>
  <c r="N54" s="1"/>
  <c r="M55"/>
  <c r="L55"/>
  <c r="L54" s="1"/>
  <c r="K55"/>
  <c r="J55"/>
  <c r="J54" s="1"/>
  <c r="I55"/>
  <c r="I54" s="1"/>
  <c r="H55"/>
  <c r="H54" s="1"/>
  <c r="G55"/>
  <c r="G54" s="1"/>
  <c r="F55"/>
  <c r="F54" s="1"/>
  <c r="M54"/>
  <c r="K54"/>
  <c r="E56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P34" s="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E53"/>
  <c r="E52"/>
  <c r="E51"/>
  <c r="P51" s="1"/>
  <c r="E50"/>
  <c r="E49"/>
  <c r="E48"/>
  <c r="E47"/>
  <c r="P47" s="1"/>
  <c r="E46"/>
  <c r="E45"/>
  <c r="E42"/>
  <c r="E41"/>
  <c r="P41" s="1"/>
  <c r="E40"/>
  <c r="E39"/>
  <c r="P39" s="1"/>
  <c r="E38"/>
  <c r="E37"/>
  <c r="E36"/>
  <c r="E35"/>
  <c r="P35" s="1"/>
  <c r="E34"/>
  <c r="E33"/>
  <c r="E32"/>
  <c r="P32" s="1"/>
  <c r="E31"/>
  <c r="P31" s="1"/>
  <c r="E30"/>
  <c r="E29"/>
  <c r="E28"/>
  <c r="E27"/>
  <c r="P27" s="1"/>
  <c r="E26"/>
  <c r="E25"/>
  <c r="E24"/>
  <c r="P24" s="1"/>
  <c r="E23"/>
  <c r="E22"/>
  <c r="P22" s="1"/>
  <c r="E21"/>
  <c r="E20"/>
  <c r="E19"/>
  <c r="P19" s="1"/>
  <c r="E18"/>
  <c r="E17"/>
  <c r="E16"/>
  <c r="P16" s="1"/>
  <c r="O15"/>
  <c r="O14" s="1"/>
  <c r="N15"/>
  <c r="N14" s="1"/>
  <c r="N58" s="1"/>
  <c r="M15"/>
  <c r="M14" s="1"/>
  <c r="M58" s="1"/>
  <c r="L15"/>
  <c r="L14" s="1"/>
  <c r="L58" s="1"/>
  <c r="K15"/>
  <c r="K14" s="1"/>
  <c r="K58" s="1"/>
  <c r="H15"/>
  <c r="H14" s="1"/>
  <c r="G15"/>
  <c r="G14" s="1"/>
  <c r="G58" s="1"/>
  <c r="E43" l="1"/>
  <c r="P43" s="1"/>
  <c r="O58"/>
  <c r="P48"/>
  <c r="P23"/>
  <c r="H58"/>
  <c r="I58"/>
  <c r="P18"/>
  <c r="P42"/>
  <c r="P50"/>
  <c r="P26"/>
  <c r="P17"/>
  <c r="P25"/>
  <c r="P33"/>
  <c r="P49"/>
  <c r="P40"/>
  <c r="P46"/>
  <c r="P56"/>
  <c r="E55"/>
  <c r="E54" s="1"/>
  <c r="P38"/>
  <c r="P30"/>
  <c r="J15"/>
  <c r="J14" s="1"/>
  <c r="J58" s="1"/>
  <c r="P21"/>
  <c r="P29"/>
  <c r="P37"/>
  <c r="P45"/>
  <c r="P53"/>
  <c r="P20"/>
  <c r="P28"/>
  <c r="P36"/>
  <c r="P44"/>
  <c r="P52"/>
  <c r="E15" l="1"/>
  <c r="E14" s="1"/>
  <c r="E58" s="1"/>
  <c r="P55"/>
  <c r="P54" s="1"/>
  <c r="P15"/>
  <c r="P14" l="1"/>
  <c r="P58" l="1"/>
</calcChain>
</file>

<file path=xl/sharedStrings.xml><?xml version="1.0" encoding="utf-8"?>
<sst xmlns="http://schemas.openxmlformats.org/spreadsheetml/2006/main" count="199" uniqueCount="170">
  <si>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</si>
  <si>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</si>
  <si>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</si>
  <si>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</si>
  <si>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</si>
  <si>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</si>
  <si>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</si>
  <si>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</si>
  <si>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</si>
  <si>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</si>
  <si>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</si>
  <si>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</si>
  <si>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</si>
  <si>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</si>
  <si>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</si>
  <si>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</si>
  <si>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0100000</t>
  </si>
  <si>
    <t>Новомиргородська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</si>
  <si>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</si>
  <si>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</si>
  <si>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</si>
  <si>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</si>
  <si>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</si>
  <si>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</si>
  <si>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</si>
  <si>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</si>
  <si>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</si>
  <si>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</si>
  <si>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</si>
  <si>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</si>
  <si>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</si>
  <si>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</si>
  <si>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</si>
  <si>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</si>
  <si>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</si>
  <si>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</si>
  <si>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</si>
  <si>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</si>
  <si>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</si>
  <si>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</si>
  <si>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</si>
  <si>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</si>
  <si>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</si>
  <si>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</si>
  <si>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</si>
  <si>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0111142</t>
  </si>
  <si>
    <t>0990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</si>
  <si>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</si>
  <si>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</si>
  <si>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</si>
  <si>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</si>
  <si>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</si>
  <si>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</si>
  <si>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</si>
  <si>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</si>
  <si>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</si>
  <si>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</si>
  <si>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</si>
  <si>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</si>
  <si>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</si>
  <si>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</si>
  <si>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</si>
  <si>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</si>
  <si>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</si>
  <si>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</si>
  <si>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</si>
  <si>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</si>
  <si>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</si>
  <si>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</si>
  <si>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</si>
  <si>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</si>
  <si>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</si>
  <si>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</si>
  <si>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</si>
  <si>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</si>
  <si>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</si>
  <si>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</si>
  <si>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</si>
  <si>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</si>
  <si>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</si>
  <si>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</si>
  <si>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</si>
  <si>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</si>
  <si>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</si>
  <si>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</si>
  <si>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</si>
  <si>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</si>
  <si>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</si>
  <si>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</si>
  <si>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</si>
  <si>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</si>
  <si>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</si>
  <si>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</si>
  <si>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</si>
  <si>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</si>
  <si>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</si>
  <si>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</si>
  <si>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</si>
  <si>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</si>
  <si>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</si>
  <si>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</si>
  <si>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</si>
  <si>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</si>
  <si>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</si>
  <si>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</si>
  <si>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</si>
  <si>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</si>
  <si>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</si>
  <si>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</si>
  <si>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</si>
  <si>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</si>
  <si>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</si>
  <si>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</si>
  <si>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</si>
  <si>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</si>
  <si>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</si>
  <si>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</si>
  <si>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</si>
  <si>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</si>
  <si>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</si>
  <si>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</si>
  <si>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</si>
  <si>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</si>
  <si>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</si>
  <si>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</si>
  <si>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</si>
  <si>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</si>
  <si>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</si>
  <si>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</si>
  <si>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</si>
  <si>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0117691</t>
  </si>
  <si>
    <t>7691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</si>
  <si>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</si>
  <si>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</si>
  <si>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</si>
  <si>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</si>
  <si>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</si>
  <si>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</si>
  <si>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</si>
  <si>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</si>
  <si>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</si>
  <si>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</si>
  <si>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</si>
  <si>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</si>
  <si>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та добровільної пожежної охорони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</si>
  <si>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</si>
  <si>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</si>
  <si>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</si>
  <si>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</si>
  <si>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</si>
  <si>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</si>
  <si>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</si>
  <si>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</si>
  <si>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3700000</t>
  </si>
  <si>
    <t>Фінансове управління Новомиргородської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</si>
  <si>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</si>
  <si>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</si>
  <si>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</si>
  <si>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</si>
  <si>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</si>
  <si>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</si>
  <si>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</si>
  <si>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X</t>
  </si>
  <si>
    <t>УСЬОГО</t>
  </si>
  <si>
    <t>(код бюджету)</t>
  </si>
  <si>
    <t>РАЗОМ</t>
  </si>
  <si>
    <t>до рішення Новомиргородської міської ради</t>
  </si>
  <si>
    <t>від 22 грудня 2023 року № 998</t>
  </si>
  <si>
    <t>видатків бюджету Новомиргородської  міської територіальної громади на 2024 рік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</si>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</sst>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3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>
      <selection activeCell="A13" sqref="A13"/>
    </sheetView>
  </sheetViews>
  <sheetFormatPr defaultRowHeight="12.75"/>
  <cols>
    <col min="1" max="3" width="12" style="1" customWidth="1"/>
    <col min="4" max="4" width="40.7109375" style="1" customWidth="1"/>
    <col min="5" max="5" width="17" style="1" customWidth="1"/>
    <col min="6" max="6" width="15.85546875" style="1" customWidth="1"/>
    <col min="7" max="16" width="13.7109375" style="1" customWidth="1"/>
    <col min="17" max="16384" width="9.140625" style="1"/>
  </cols>
  <sheetData>
    <row r="1" spans="1:16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 t="s">
        <v>0</v>
      </c>
      <c r="N1" s="4"/>
      <c r="O1" s="4"/>
      <c r="P1" s="7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166</v>
      </c>
      <c r="N2" s="4"/>
      <c r="O2" s="4"/>
      <c r="P2" s="7"/>
    </row>
    <row r="3" spans="1:16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" t="s">
        <v>167</v>
      </c>
      <c r="N3" s="4"/>
      <c r="O3" s="4"/>
      <c r="P3" s="7"/>
    </row>
    <row r="5" spans="1:16" ht="15.75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.75">
      <c r="A6" s="28" t="s">
        <v>168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2">
        <v>1154100000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1" t="s">
        <v>164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" t="s">
        <v>2</v>
      </c>
    </row>
    <row r="9" spans="1:16" ht="12.75" customHeight="1">
      <c r="A9" s="27" t="s">
        <v>3</v>
      </c>
      <c r="B9" s="27" t="s">
        <v>4</v>
      </c>
      <c r="C9" s="27" t="s">
        <v>5</v>
      </c>
      <c r="D9" s="27" t="s">
        <v>6</v>
      </c>
      <c r="E9" s="27" t="s">
        <v>7</v>
      </c>
      <c r="F9" s="27"/>
      <c r="G9" s="27"/>
      <c r="H9" s="27"/>
      <c r="I9" s="27"/>
      <c r="J9" s="27" t="s">
        <v>14</v>
      </c>
      <c r="K9" s="27"/>
      <c r="L9" s="27"/>
      <c r="M9" s="27"/>
      <c r="N9" s="27"/>
      <c r="O9" s="27"/>
      <c r="P9" s="27" t="s">
        <v>165</v>
      </c>
    </row>
    <row r="10" spans="1:16" ht="12.75" customHeight="1">
      <c r="A10" s="27"/>
      <c r="B10" s="27"/>
      <c r="C10" s="27"/>
      <c r="D10" s="27"/>
      <c r="E10" s="27" t="s">
        <v>8</v>
      </c>
      <c r="F10" s="27" t="s">
        <v>9</v>
      </c>
      <c r="G10" s="27" t="s">
        <v>10</v>
      </c>
      <c r="H10" s="27"/>
      <c r="I10" s="27" t="s">
        <v>13</v>
      </c>
      <c r="J10" s="27" t="s">
        <v>8</v>
      </c>
      <c r="K10" s="27" t="s">
        <v>15</v>
      </c>
      <c r="L10" s="27" t="s">
        <v>9</v>
      </c>
      <c r="M10" s="27" t="s">
        <v>10</v>
      </c>
      <c r="N10" s="27"/>
      <c r="O10" s="27" t="s">
        <v>13</v>
      </c>
      <c r="P10" s="27"/>
    </row>
    <row r="11" spans="1:16" ht="12.75" customHeight="1">
      <c r="A11" s="27"/>
      <c r="B11" s="27"/>
      <c r="C11" s="27"/>
      <c r="D11" s="27"/>
      <c r="E11" s="27"/>
      <c r="F11" s="27"/>
      <c r="G11" s="27" t="s">
        <v>11</v>
      </c>
      <c r="H11" s="27" t="s">
        <v>12</v>
      </c>
      <c r="I11" s="27"/>
      <c r="J11" s="27"/>
      <c r="K11" s="27"/>
      <c r="L11" s="27"/>
      <c r="M11" s="27" t="s">
        <v>11</v>
      </c>
      <c r="N11" s="27" t="s">
        <v>12</v>
      </c>
      <c r="O11" s="27"/>
      <c r="P11" s="27"/>
    </row>
    <row r="12" spans="1:16" ht="5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>
      <c r="A13" s="6">
        <v>1</v>
      </c>
      <c r="B13" s="6">
        <v>2</v>
      </c>
      <c r="C13" s="6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25.5" customHeight="1">
      <c r="A14" s="16" t="s">
        <v>16</v>
      </c>
      <c r="B14" s="17"/>
      <c r="C14" s="18"/>
      <c r="D14" s="19" t="s">
        <v>17</v>
      </c>
      <c r="E14" s="20">
        <f>E15</f>
        <v>285579500</v>
      </c>
      <c r="F14" s="20">
        <f t="shared" ref="F14:P14" si="0">F15</f>
        <v>285579500</v>
      </c>
      <c r="G14" s="20">
        <f t="shared" si="0"/>
        <v>167948000</v>
      </c>
      <c r="H14" s="20">
        <f t="shared" si="0"/>
        <v>21377900</v>
      </c>
      <c r="I14" s="24">
        <f t="shared" si="0"/>
        <v>0</v>
      </c>
      <c r="J14" s="20">
        <f t="shared" si="0"/>
        <v>5957681</v>
      </c>
      <c r="K14" s="20">
        <f t="shared" si="0"/>
        <v>583500</v>
      </c>
      <c r="L14" s="20">
        <f t="shared" si="0"/>
        <v>5215181</v>
      </c>
      <c r="M14" s="24">
        <f t="shared" si="0"/>
        <v>0</v>
      </c>
      <c r="N14" s="20">
        <f t="shared" si="0"/>
        <v>80900</v>
      </c>
      <c r="O14" s="20">
        <f t="shared" si="0"/>
        <v>742500</v>
      </c>
      <c r="P14" s="20">
        <f t="shared" si="0"/>
        <v>291537181</v>
      </c>
    </row>
    <row r="15" spans="1:16" ht="14.25">
      <c r="A15" s="16" t="s">
        <v>18</v>
      </c>
      <c r="B15" s="17"/>
      <c r="C15" s="18"/>
      <c r="D15" s="19" t="s">
        <v>17</v>
      </c>
      <c r="E15" s="20">
        <f>SUM(E16:E53)</f>
        <v>285579500</v>
      </c>
      <c r="F15" s="20">
        <f t="shared" ref="F15:P15" si="1">SUM(F16:F53)</f>
        <v>285579500</v>
      </c>
      <c r="G15" s="20">
        <f t="shared" si="1"/>
        <v>167948000</v>
      </c>
      <c r="H15" s="20">
        <f t="shared" si="1"/>
        <v>21377900</v>
      </c>
      <c r="I15" s="24">
        <f t="shared" si="1"/>
        <v>0</v>
      </c>
      <c r="J15" s="20">
        <f t="shared" si="1"/>
        <v>5957681</v>
      </c>
      <c r="K15" s="20">
        <f t="shared" si="1"/>
        <v>583500</v>
      </c>
      <c r="L15" s="20">
        <f t="shared" si="1"/>
        <v>5215181</v>
      </c>
      <c r="M15" s="24">
        <f t="shared" si="1"/>
        <v>0</v>
      </c>
      <c r="N15" s="20">
        <f t="shared" si="1"/>
        <v>80900</v>
      </c>
      <c r="O15" s="20">
        <f t="shared" si="1"/>
        <v>742500</v>
      </c>
      <c r="P15" s="20">
        <f t="shared" si="1"/>
        <v>291537181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21">
        <f>F16+I16</f>
        <v>42104600</v>
      </c>
      <c r="F16" s="21">
        <v>42104600</v>
      </c>
      <c r="G16" s="21">
        <v>31000000</v>
      </c>
      <c r="H16" s="21">
        <v>1594600</v>
      </c>
      <c r="I16" s="21"/>
      <c r="J16" s="21">
        <f>L16+O16</f>
        <v>443000</v>
      </c>
      <c r="K16" s="21">
        <v>200000</v>
      </c>
      <c r="L16" s="21">
        <v>243000</v>
      </c>
      <c r="M16" s="21"/>
      <c r="N16" s="21"/>
      <c r="O16" s="21">
        <v>200000</v>
      </c>
      <c r="P16" s="21">
        <f t="shared" ref="P16:P53" si="2">E16+J16</f>
        <v>42547600</v>
      </c>
    </row>
    <row r="17" spans="1:16">
      <c r="A17" s="12" t="s">
        <v>23</v>
      </c>
      <c r="B17" s="12" t="s">
        <v>25</v>
      </c>
      <c r="C17" s="13" t="s">
        <v>24</v>
      </c>
      <c r="D17" s="14" t="s">
        <v>26</v>
      </c>
      <c r="E17" s="21">
        <f t="shared" ref="E17:E53" si="3">F17+I17</f>
        <v>552600</v>
      </c>
      <c r="F17" s="21">
        <v>552600</v>
      </c>
      <c r="G17" s="21">
        <v>392000</v>
      </c>
      <c r="H17" s="21">
        <v>32300</v>
      </c>
      <c r="I17" s="21"/>
      <c r="J17" s="25">
        <f t="shared" ref="J17:J53" si="4">L17+O17</f>
        <v>0</v>
      </c>
      <c r="K17" s="25">
        <v>0</v>
      </c>
      <c r="L17" s="25">
        <v>0</v>
      </c>
      <c r="M17" s="25"/>
      <c r="N17" s="25"/>
      <c r="O17" s="25">
        <v>0</v>
      </c>
      <c r="P17" s="21">
        <f t="shared" si="2"/>
        <v>552600</v>
      </c>
    </row>
    <row r="18" spans="1:16">
      <c r="A18" s="12" t="s">
        <v>27</v>
      </c>
      <c r="B18" s="12" t="s">
        <v>29</v>
      </c>
      <c r="C18" s="13" t="s">
        <v>28</v>
      </c>
      <c r="D18" s="14" t="s">
        <v>30</v>
      </c>
      <c r="E18" s="21">
        <f t="shared" si="3"/>
        <v>24141000</v>
      </c>
      <c r="F18" s="21">
        <v>24141000</v>
      </c>
      <c r="G18" s="21">
        <v>15000000</v>
      </c>
      <c r="H18" s="21">
        <v>3530000</v>
      </c>
      <c r="I18" s="21"/>
      <c r="J18" s="21">
        <f t="shared" si="4"/>
        <v>1500000</v>
      </c>
      <c r="K18" s="25">
        <v>0</v>
      </c>
      <c r="L18" s="21">
        <v>1500000</v>
      </c>
      <c r="M18" s="25"/>
      <c r="N18" s="25"/>
      <c r="O18" s="25">
        <v>0</v>
      </c>
      <c r="P18" s="21">
        <f t="shared" si="2"/>
        <v>25641000</v>
      </c>
    </row>
    <row r="19" spans="1:16" ht="38.25">
      <c r="A19" s="12" t="s">
        <v>31</v>
      </c>
      <c r="B19" s="12" t="s">
        <v>33</v>
      </c>
      <c r="C19" s="13" t="s">
        <v>32</v>
      </c>
      <c r="D19" s="14" t="s">
        <v>34</v>
      </c>
      <c r="E19" s="21">
        <f t="shared" si="3"/>
        <v>45576800</v>
      </c>
      <c r="F19" s="21">
        <v>45576800</v>
      </c>
      <c r="G19" s="21">
        <v>22388000</v>
      </c>
      <c r="H19" s="21">
        <v>11193400</v>
      </c>
      <c r="I19" s="21"/>
      <c r="J19" s="21">
        <f t="shared" si="4"/>
        <v>1509000</v>
      </c>
      <c r="K19" s="25">
        <v>0</v>
      </c>
      <c r="L19" s="21">
        <v>1509000</v>
      </c>
      <c r="M19" s="25"/>
      <c r="N19" s="25"/>
      <c r="O19" s="25">
        <v>0</v>
      </c>
      <c r="P19" s="21">
        <f t="shared" si="2"/>
        <v>47085800</v>
      </c>
    </row>
    <row r="20" spans="1:16" ht="38.25">
      <c r="A20" s="12" t="s">
        <v>35</v>
      </c>
      <c r="B20" s="12" t="s">
        <v>36</v>
      </c>
      <c r="C20" s="13" t="s">
        <v>32</v>
      </c>
      <c r="D20" s="14" t="s">
        <v>37</v>
      </c>
      <c r="E20" s="21">
        <f t="shared" si="3"/>
        <v>82760300</v>
      </c>
      <c r="F20" s="21">
        <v>82760300</v>
      </c>
      <c r="G20" s="21">
        <v>67836300</v>
      </c>
      <c r="H20" s="21"/>
      <c r="I20" s="21"/>
      <c r="J20" s="25">
        <f t="shared" si="4"/>
        <v>0</v>
      </c>
      <c r="K20" s="25">
        <v>0</v>
      </c>
      <c r="L20" s="21"/>
      <c r="M20" s="21"/>
      <c r="N20" s="21"/>
      <c r="O20" s="21"/>
      <c r="P20" s="21">
        <f t="shared" si="2"/>
        <v>82760300</v>
      </c>
    </row>
    <row r="21" spans="1:16" ht="38.25">
      <c r="A21" s="12" t="s">
        <v>38</v>
      </c>
      <c r="B21" s="12" t="s">
        <v>40</v>
      </c>
      <c r="C21" s="13" t="s">
        <v>39</v>
      </c>
      <c r="D21" s="14" t="s">
        <v>41</v>
      </c>
      <c r="E21" s="21">
        <f t="shared" si="3"/>
        <v>4658300</v>
      </c>
      <c r="F21" s="21">
        <v>4658300</v>
      </c>
      <c r="G21" s="21">
        <v>3287100</v>
      </c>
      <c r="H21" s="21">
        <v>511000</v>
      </c>
      <c r="I21" s="21"/>
      <c r="J21" s="21">
        <f t="shared" si="4"/>
        <v>1</v>
      </c>
      <c r="K21" s="21"/>
      <c r="L21" s="21">
        <v>1</v>
      </c>
      <c r="M21" s="21"/>
      <c r="N21" s="21"/>
      <c r="O21" s="21"/>
      <c r="P21" s="21">
        <f t="shared" si="2"/>
        <v>4658301</v>
      </c>
    </row>
    <row r="22" spans="1:16" ht="25.5">
      <c r="A22" s="12" t="s">
        <v>42</v>
      </c>
      <c r="B22" s="12" t="s">
        <v>43</v>
      </c>
      <c r="C22" s="13" t="s">
        <v>39</v>
      </c>
      <c r="D22" s="14" t="s">
        <v>44</v>
      </c>
      <c r="E22" s="21">
        <f t="shared" si="3"/>
        <v>6771000</v>
      </c>
      <c r="F22" s="21">
        <v>6771000</v>
      </c>
      <c r="G22" s="21">
        <v>4905200</v>
      </c>
      <c r="H22" s="21">
        <v>687600</v>
      </c>
      <c r="I22" s="21"/>
      <c r="J22" s="21">
        <f t="shared" si="4"/>
        <v>30000</v>
      </c>
      <c r="K22" s="21"/>
      <c r="L22" s="21">
        <v>30000</v>
      </c>
      <c r="M22" s="21"/>
      <c r="N22" s="21"/>
      <c r="O22" s="21"/>
      <c r="P22" s="21">
        <f t="shared" si="2"/>
        <v>6801000</v>
      </c>
    </row>
    <row r="23" spans="1:16">
      <c r="A23" s="12" t="s">
        <v>45</v>
      </c>
      <c r="B23" s="12" t="s">
        <v>47</v>
      </c>
      <c r="C23" s="13" t="s">
        <v>46</v>
      </c>
      <c r="D23" s="14" t="s">
        <v>48</v>
      </c>
      <c r="E23" s="21">
        <f t="shared" si="3"/>
        <v>4574800</v>
      </c>
      <c r="F23" s="21">
        <v>4574800</v>
      </c>
      <c r="G23" s="21">
        <v>1273700</v>
      </c>
      <c r="H23" s="21"/>
      <c r="I23" s="21"/>
      <c r="J23" s="25">
        <f t="shared" si="4"/>
        <v>0</v>
      </c>
      <c r="K23" s="21"/>
      <c r="L23" s="21"/>
      <c r="M23" s="21"/>
      <c r="N23" s="21"/>
      <c r="O23" s="21"/>
      <c r="P23" s="21">
        <f t="shared" si="2"/>
        <v>4574800</v>
      </c>
    </row>
    <row r="24" spans="1:16" ht="25.5">
      <c r="A24" s="12" t="s">
        <v>49</v>
      </c>
      <c r="B24" s="12" t="s">
        <v>50</v>
      </c>
      <c r="C24" s="13" t="s">
        <v>46</v>
      </c>
      <c r="D24" s="14" t="s">
        <v>51</v>
      </c>
      <c r="E24" s="21">
        <f t="shared" si="3"/>
        <v>147400</v>
      </c>
      <c r="F24" s="21">
        <v>147400</v>
      </c>
      <c r="G24" s="21">
        <v>67000</v>
      </c>
      <c r="H24" s="21">
        <v>50100</v>
      </c>
      <c r="I24" s="21"/>
      <c r="J24" s="25">
        <f t="shared" si="4"/>
        <v>0</v>
      </c>
      <c r="K24" s="21"/>
      <c r="L24" s="21"/>
      <c r="M24" s="21"/>
      <c r="N24" s="21"/>
      <c r="O24" s="21"/>
      <c r="P24" s="21">
        <f t="shared" si="2"/>
        <v>147400</v>
      </c>
    </row>
    <row r="25" spans="1:16" ht="25.5">
      <c r="A25" s="12" t="s">
        <v>52</v>
      </c>
      <c r="B25" s="12" t="s">
        <v>53</v>
      </c>
      <c r="C25" s="13" t="s">
        <v>46</v>
      </c>
      <c r="D25" s="14" t="s">
        <v>54</v>
      </c>
      <c r="E25" s="21">
        <f t="shared" si="3"/>
        <v>1315200</v>
      </c>
      <c r="F25" s="21">
        <v>1315200</v>
      </c>
      <c r="G25" s="21">
        <v>1078000</v>
      </c>
      <c r="H25" s="21"/>
      <c r="I25" s="21"/>
      <c r="J25" s="25">
        <f t="shared" si="4"/>
        <v>0</v>
      </c>
      <c r="K25" s="21"/>
      <c r="L25" s="21"/>
      <c r="M25" s="21"/>
      <c r="N25" s="21"/>
      <c r="O25" s="21"/>
      <c r="P25" s="21">
        <f t="shared" si="2"/>
        <v>1315200</v>
      </c>
    </row>
    <row r="26" spans="1:16" ht="39" customHeight="1">
      <c r="A26" s="12" t="s">
        <v>55</v>
      </c>
      <c r="B26" s="12" t="s">
        <v>57</v>
      </c>
      <c r="C26" s="13" t="s">
        <v>56</v>
      </c>
      <c r="D26" s="14" t="s">
        <v>58</v>
      </c>
      <c r="E26" s="21">
        <f t="shared" si="3"/>
        <v>9012800</v>
      </c>
      <c r="F26" s="21">
        <v>9012800</v>
      </c>
      <c r="G26" s="21"/>
      <c r="H26" s="21"/>
      <c r="I26" s="21"/>
      <c r="J26" s="21">
        <f t="shared" si="4"/>
        <v>190000</v>
      </c>
      <c r="K26" s="21">
        <v>190000</v>
      </c>
      <c r="L26" s="21"/>
      <c r="M26" s="21"/>
      <c r="N26" s="21"/>
      <c r="O26" s="21">
        <v>190000</v>
      </c>
      <c r="P26" s="21">
        <f t="shared" si="2"/>
        <v>9202800</v>
      </c>
    </row>
    <row r="27" spans="1:16" ht="38.25">
      <c r="A27" s="12" t="s">
        <v>59</v>
      </c>
      <c r="B27" s="12" t="s">
        <v>61</v>
      </c>
      <c r="C27" s="13" t="s">
        <v>60</v>
      </c>
      <c r="D27" s="14" t="s">
        <v>62</v>
      </c>
      <c r="E27" s="21">
        <f t="shared" si="3"/>
        <v>3648700</v>
      </c>
      <c r="F27" s="21">
        <v>3648700</v>
      </c>
      <c r="G27" s="21"/>
      <c r="H27" s="21"/>
      <c r="I27" s="21"/>
      <c r="J27" s="25">
        <f t="shared" si="4"/>
        <v>0</v>
      </c>
      <c r="K27" s="21"/>
      <c r="L27" s="21"/>
      <c r="M27" s="21"/>
      <c r="N27" s="21"/>
      <c r="O27" s="21"/>
      <c r="P27" s="21">
        <f t="shared" si="2"/>
        <v>3648700</v>
      </c>
    </row>
    <row r="28" spans="1:16" ht="25.5">
      <c r="A28" s="12" t="s">
        <v>63</v>
      </c>
      <c r="B28" s="12" t="s">
        <v>64</v>
      </c>
      <c r="C28" s="13" t="s">
        <v>40</v>
      </c>
      <c r="D28" s="14" t="s">
        <v>65</v>
      </c>
      <c r="E28" s="21">
        <f t="shared" si="3"/>
        <v>10000</v>
      </c>
      <c r="F28" s="21">
        <v>10000</v>
      </c>
      <c r="G28" s="21"/>
      <c r="H28" s="21"/>
      <c r="I28" s="21"/>
      <c r="J28" s="25">
        <f t="shared" si="4"/>
        <v>0</v>
      </c>
      <c r="K28" s="21"/>
      <c r="L28" s="21"/>
      <c r="M28" s="21"/>
      <c r="N28" s="21"/>
      <c r="O28" s="21"/>
      <c r="P28" s="21">
        <f t="shared" si="2"/>
        <v>10000</v>
      </c>
    </row>
    <row r="29" spans="1:16" ht="38.25">
      <c r="A29" s="12" t="s">
        <v>66</v>
      </c>
      <c r="B29" s="12" t="s">
        <v>67</v>
      </c>
      <c r="C29" s="13" t="s">
        <v>40</v>
      </c>
      <c r="D29" s="14" t="s">
        <v>68</v>
      </c>
      <c r="E29" s="21">
        <f t="shared" si="3"/>
        <v>50000</v>
      </c>
      <c r="F29" s="21">
        <v>50000</v>
      </c>
      <c r="G29" s="21"/>
      <c r="H29" s="21"/>
      <c r="I29" s="21"/>
      <c r="J29" s="25">
        <f t="shared" si="4"/>
        <v>0</v>
      </c>
      <c r="K29" s="21"/>
      <c r="L29" s="21"/>
      <c r="M29" s="21"/>
      <c r="N29" s="21"/>
      <c r="O29" s="21"/>
      <c r="P29" s="21">
        <f t="shared" si="2"/>
        <v>50000</v>
      </c>
    </row>
    <row r="30" spans="1:16" ht="38.25">
      <c r="A30" s="12" t="s">
        <v>69</v>
      </c>
      <c r="B30" s="12" t="s">
        <v>70</v>
      </c>
      <c r="C30" s="13" t="s">
        <v>40</v>
      </c>
      <c r="D30" s="14" t="s">
        <v>71</v>
      </c>
      <c r="E30" s="21">
        <f t="shared" si="3"/>
        <v>200000</v>
      </c>
      <c r="F30" s="21">
        <v>200000</v>
      </c>
      <c r="G30" s="21"/>
      <c r="H30" s="21"/>
      <c r="I30" s="21"/>
      <c r="J30" s="25">
        <f t="shared" si="4"/>
        <v>0</v>
      </c>
      <c r="K30" s="21"/>
      <c r="L30" s="21"/>
      <c r="M30" s="21"/>
      <c r="N30" s="21"/>
      <c r="O30" s="21"/>
      <c r="P30" s="21">
        <f t="shared" si="2"/>
        <v>200000</v>
      </c>
    </row>
    <row r="31" spans="1:16" ht="76.5">
      <c r="A31" s="12" t="s">
        <v>72</v>
      </c>
      <c r="B31" s="12" t="s">
        <v>73</v>
      </c>
      <c r="C31" s="13" t="s">
        <v>29</v>
      </c>
      <c r="D31" s="14" t="s">
        <v>74</v>
      </c>
      <c r="E31" s="21">
        <f t="shared" si="3"/>
        <v>1318000</v>
      </c>
      <c r="F31" s="21">
        <v>1318000</v>
      </c>
      <c r="G31" s="21"/>
      <c r="H31" s="21"/>
      <c r="I31" s="21"/>
      <c r="J31" s="25">
        <f t="shared" si="4"/>
        <v>0</v>
      </c>
      <c r="K31" s="21"/>
      <c r="L31" s="21"/>
      <c r="M31" s="21"/>
      <c r="N31" s="21"/>
      <c r="O31" s="21"/>
      <c r="P31" s="21">
        <f t="shared" si="2"/>
        <v>1318000</v>
      </c>
    </row>
    <row r="32" spans="1:16">
      <c r="A32" s="12" t="s">
        <v>75</v>
      </c>
      <c r="B32" s="12" t="s">
        <v>77</v>
      </c>
      <c r="C32" s="13" t="s">
        <v>76</v>
      </c>
      <c r="D32" s="14" t="s">
        <v>78</v>
      </c>
      <c r="E32" s="21">
        <f t="shared" si="3"/>
        <v>130000</v>
      </c>
      <c r="F32" s="21">
        <v>130000</v>
      </c>
      <c r="G32" s="21">
        <v>106600</v>
      </c>
      <c r="H32" s="21"/>
      <c r="I32" s="21"/>
      <c r="J32" s="25">
        <f t="shared" si="4"/>
        <v>0</v>
      </c>
      <c r="K32" s="21"/>
      <c r="L32" s="21"/>
      <c r="M32" s="21"/>
      <c r="N32" s="21"/>
      <c r="O32" s="21"/>
      <c r="P32" s="21">
        <f t="shared" si="2"/>
        <v>130000</v>
      </c>
    </row>
    <row r="33" spans="1:16" ht="38.25">
      <c r="A33" s="12" t="s">
        <v>79</v>
      </c>
      <c r="B33" s="12" t="s">
        <v>80</v>
      </c>
      <c r="C33" s="13" t="s">
        <v>40</v>
      </c>
      <c r="D33" s="14" t="s">
        <v>81</v>
      </c>
      <c r="E33" s="21">
        <f t="shared" si="3"/>
        <v>250000</v>
      </c>
      <c r="F33" s="21">
        <v>250000</v>
      </c>
      <c r="G33" s="21"/>
      <c r="H33" s="21"/>
      <c r="I33" s="21"/>
      <c r="J33" s="25">
        <f t="shared" si="4"/>
        <v>0</v>
      </c>
      <c r="K33" s="21"/>
      <c r="L33" s="21"/>
      <c r="M33" s="21"/>
      <c r="N33" s="21"/>
      <c r="O33" s="21"/>
      <c r="P33" s="21">
        <f t="shared" si="2"/>
        <v>250000</v>
      </c>
    </row>
    <row r="34" spans="1:16" ht="25.5">
      <c r="A34" s="12" t="s">
        <v>82</v>
      </c>
      <c r="B34" s="12" t="s">
        <v>84</v>
      </c>
      <c r="C34" s="13" t="s">
        <v>83</v>
      </c>
      <c r="D34" s="14" t="s">
        <v>85</v>
      </c>
      <c r="E34" s="21">
        <f t="shared" si="3"/>
        <v>13395800</v>
      </c>
      <c r="F34" s="21">
        <v>13395800</v>
      </c>
      <c r="G34" s="21">
        <v>9332000</v>
      </c>
      <c r="H34" s="21">
        <v>609100</v>
      </c>
      <c r="I34" s="21"/>
      <c r="J34" s="21">
        <f t="shared" si="4"/>
        <v>1344000</v>
      </c>
      <c r="K34" s="21"/>
      <c r="L34" s="21">
        <v>1344000</v>
      </c>
      <c r="M34" s="21"/>
      <c r="N34" s="21"/>
      <c r="O34" s="21"/>
      <c r="P34" s="21">
        <f t="shared" si="2"/>
        <v>14739800</v>
      </c>
    </row>
    <row r="35" spans="1:16" ht="25.5">
      <c r="A35" s="12" t="s">
        <v>86</v>
      </c>
      <c r="B35" s="12" t="s">
        <v>87</v>
      </c>
      <c r="C35" s="13" t="s">
        <v>83</v>
      </c>
      <c r="D35" s="14" t="s">
        <v>88</v>
      </c>
      <c r="E35" s="21">
        <f t="shared" si="3"/>
        <v>2470000</v>
      </c>
      <c r="F35" s="21">
        <v>2470000</v>
      </c>
      <c r="G35" s="21"/>
      <c r="H35" s="21"/>
      <c r="I35" s="21"/>
      <c r="J35" s="25">
        <f t="shared" si="4"/>
        <v>0</v>
      </c>
      <c r="K35" s="21"/>
      <c r="L35" s="21"/>
      <c r="M35" s="21"/>
      <c r="N35" s="21"/>
      <c r="O35" s="21"/>
      <c r="P35" s="21">
        <f t="shared" si="2"/>
        <v>2470000</v>
      </c>
    </row>
    <row r="36" spans="1:16">
      <c r="A36" s="12" t="s">
        <v>89</v>
      </c>
      <c r="B36" s="12" t="s">
        <v>91</v>
      </c>
      <c r="C36" s="13" t="s">
        <v>90</v>
      </c>
      <c r="D36" s="14" t="s">
        <v>92</v>
      </c>
      <c r="E36" s="21">
        <f t="shared" si="3"/>
        <v>3590300</v>
      </c>
      <c r="F36" s="21">
        <v>3590300</v>
      </c>
      <c r="G36" s="21">
        <v>2786000</v>
      </c>
      <c r="H36" s="21">
        <v>136400</v>
      </c>
      <c r="I36" s="21"/>
      <c r="J36" s="25">
        <f t="shared" si="4"/>
        <v>0</v>
      </c>
      <c r="K36" s="21"/>
      <c r="L36" s="21"/>
      <c r="M36" s="21"/>
      <c r="N36" s="21"/>
      <c r="O36" s="21"/>
      <c r="P36" s="21">
        <f t="shared" si="2"/>
        <v>3590300</v>
      </c>
    </row>
    <row r="37" spans="1:16">
      <c r="A37" s="12" t="s">
        <v>93</v>
      </c>
      <c r="B37" s="12" t="s">
        <v>94</v>
      </c>
      <c r="C37" s="13" t="s">
        <v>90</v>
      </c>
      <c r="D37" s="14" t="s">
        <v>95</v>
      </c>
      <c r="E37" s="21">
        <f t="shared" si="3"/>
        <v>818800</v>
      </c>
      <c r="F37" s="21">
        <v>818800</v>
      </c>
      <c r="G37" s="21">
        <v>399000</v>
      </c>
      <c r="H37" s="21">
        <v>314000</v>
      </c>
      <c r="I37" s="21"/>
      <c r="J37" s="25">
        <f t="shared" si="4"/>
        <v>0</v>
      </c>
      <c r="K37" s="21"/>
      <c r="L37" s="21"/>
      <c r="M37" s="21"/>
      <c r="N37" s="21"/>
      <c r="O37" s="21"/>
      <c r="P37" s="21">
        <f t="shared" si="2"/>
        <v>818800</v>
      </c>
    </row>
    <row r="38" spans="1:16" ht="38.25">
      <c r="A38" s="12" t="s">
        <v>96</v>
      </c>
      <c r="B38" s="12" t="s">
        <v>98</v>
      </c>
      <c r="C38" s="13" t="s">
        <v>97</v>
      </c>
      <c r="D38" s="14" t="s">
        <v>99</v>
      </c>
      <c r="E38" s="21">
        <f t="shared" si="3"/>
        <v>7185200</v>
      </c>
      <c r="F38" s="21">
        <v>7185200</v>
      </c>
      <c r="G38" s="21">
        <v>5357000</v>
      </c>
      <c r="H38" s="21">
        <v>436200</v>
      </c>
      <c r="I38" s="21"/>
      <c r="J38" s="21">
        <f t="shared" si="4"/>
        <v>18000</v>
      </c>
      <c r="K38" s="21"/>
      <c r="L38" s="21">
        <v>18000</v>
      </c>
      <c r="M38" s="21"/>
      <c r="N38" s="21"/>
      <c r="O38" s="21"/>
      <c r="P38" s="21">
        <f t="shared" si="2"/>
        <v>7203200</v>
      </c>
    </row>
    <row r="39" spans="1:16">
      <c r="A39" s="12" t="s">
        <v>100</v>
      </c>
      <c r="B39" s="12" t="s">
        <v>102</v>
      </c>
      <c r="C39" s="13" t="s">
        <v>101</v>
      </c>
      <c r="D39" s="14" t="s">
        <v>103</v>
      </c>
      <c r="E39" s="21">
        <f t="shared" si="3"/>
        <v>510000</v>
      </c>
      <c r="F39" s="21">
        <v>510000</v>
      </c>
      <c r="G39" s="21"/>
      <c r="H39" s="21"/>
      <c r="I39" s="21"/>
      <c r="J39" s="25">
        <f t="shared" si="4"/>
        <v>0</v>
      </c>
      <c r="K39" s="21"/>
      <c r="L39" s="21"/>
      <c r="M39" s="21"/>
      <c r="N39" s="21"/>
      <c r="O39" s="21"/>
      <c r="P39" s="21">
        <f t="shared" si="2"/>
        <v>510000</v>
      </c>
    </row>
    <row r="40" spans="1:16" ht="25.5">
      <c r="A40" s="12" t="s">
        <v>104</v>
      </c>
      <c r="B40" s="12" t="s">
        <v>106</v>
      </c>
      <c r="C40" s="13" t="s">
        <v>105</v>
      </c>
      <c r="D40" s="14" t="s">
        <v>107</v>
      </c>
      <c r="E40" s="21">
        <f t="shared" si="3"/>
        <v>3950200</v>
      </c>
      <c r="F40" s="21">
        <v>3950200</v>
      </c>
      <c r="G40" s="21">
        <v>2100000</v>
      </c>
      <c r="H40" s="21">
        <v>615200</v>
      </c>
      <c r="I40" s="21"/>
      <c r="J40" s="25">
        <f t="shared" si="4"/>
        <v>0</v>
      </c>
      <c r="K40" s="21"/>
      <c r="L40" s="21"/>
      <c r="M40" s="21"/>
      <c r="N40" s="21"/>
      <c r="O40" s="21"/>
      <c r="P40" s="21">
        <f t="shared" si="2"/>
        <v>3950200</v>
      </c>
    </row>
    <row r="41" spans="1:16" ht="38.25">
      <c r="A41" s="12" t="s">
        <v>108</v>
      </c>
      <c r="B41" s="12" t="s">
        <v>109</v>
      </c>
      <c r="C41" s="13" t="s">
        <v>105</v>
      </c>
      <c r="D41" s="14" t="s">
        <v>110</v>
      </c>
      <c r="E41" s="21">
        <f t="shared" si="3"/>
        <v>98000</v>
      </c>
      <c r="F41" s="21">
        <v>98000</v>
      </c>
      <c r="G41" s="21"/>
      <c r="H41" s="21"/>
      <c r="I41" s="21"/>
      <c r="J41" s="25">
        <f t="shared" si="4"/>
        <v>0</v>
      </c>
      <c r="K41" s="21"/>
      <c r="L41" s="21"/>
      <c r="M41" s="21"/>
      <c r="N41" s="21"/>
      <c r="O41" s="21"/>
      <c r="P41" s="21">
        <f t="shared" si="2"/>
        <v>98000</v>
      </c>
    </row>
    <row r="42" spans="1:16" ht="25.5">
      <c r="A42" s="12" t="s">
        <v>111</v>
      </c>
      <c r="B42" s="12" t="s">
        <v>113</v>
      </c>
      <c r="C42" s="13" t="s">
        <v>112</v>
      </c>
      <c r="D42" s="14" t="s">
        <v>114</v>
      </c>
      <c r="E42" s="25">
        <f t="shared" si="3"/>
        <v>0</v>
      </c>
      <c r="F42" s="21"/>
      <c r="G42" s="21"/>
      <c r="H42" s="21"/>
      <c r="I42" s="21"/>
      <c r="J42" s="21">
        <f t="shared" si="4"/>
        <v>156400</v>
      </c>
      <c r="K42" s="21"/>
      <c r="L42" s="21">
        <v>96400</v>
      </c>
      <c r="M42" s="21"/>
      <c r="N42" s="21">
        <v>80900</v>
      </c>
      <c r="O42" s="21">
        <v>60000</v>
      </c>
      <c r="P42" s="21">
        <f t="shared" si="2"/>
        <v>156400</v>
      </c>
    </row>
    <row r="43" spans="1:16">
      <c r="A43" s="12" t="s">
        <v>115</v>
      </c>
      <c r="B43" s="12" t="s">
        <v>116</v>
      </c>
      <c r="C43" s="13" t="s">
        <v>112</v>
      </c>
      <c r="D43" s="14" t="s">
        <v>117</v>
      </c>
      <c r="E43" s="21">
        <f t="shared" si="3"/>
        <v>19883000</v>
      </c>
      <c r="F43" s="21">
        <f>7383000+12500000</f>
        <v>19883000</v>
      </c>
      <c r="G43" s="21"/>
      <c r="H43" s="21">
        <v>1650000</v>
      </c>
      <c r="I43" s="25">
        <f>12500000-12500000</f>
        <v>0</v>
      </c>
      <c r="J43" s="21">
        <f t="shared" si="4"/>
        <v>193500</v>
      </c>
      <c r="K43" s="21">
        <v>193500</v>
      </c>
      <c r="L43" s="21"/>
      <c r="M43" s="21"/>
      <c r="N43" s="21"/>
      <c r="O43" s="21">
        <v>193500</v>
      </c>
      <c r="P43" s="21">
        <f t="shared" si="2"/>
        <v>20076500</v>
      </c>
    </row>
    <row r="44" spans="1:16">
      <c r="A44" s="12" t="s">
        <v>118</v>
      </c>
      <c r="B44" s="12" t="s">
        <v>120</v>
      </c>
      <c r="C44" s="13" t="s">
        <v>119</v>
      </c>
      <c r="D44" s="14" t="s">
        <v>121</v>
      </c>
      <c r="E44" s="21">
        <f t="shared" si="3"/>
        <v>100000</v>
      </c>
      <c r="F44" s="21">
        <f>100000</f>
        <v>100000</v>
      </c>
      <c r="G44" s="21"/>
      <c r="H44" s="21"/>
      <c r="I44" s="21"/>
      <c r="J44" s="25">
        <f t="shared" si="4"/>
        <v>0</v>
      </c>
      <c r="K44" s="21"/>
      <c r="L44" s="21"/>
      <c r="M44" s="21"/>
      <c r="N44" s="21"/>
      <c r="O44" s="21"/>
      <c r="P44" s="21">
        <f t="shared" si="2"/>
        <v>100000</v>
      </c>
    </row>
    <row r="45" spans="1:16" ht="38.25">
      <c r="A45" s="12" t="s">
        <v>122</v>
      </c>
      <c r="B45" s="12" t="s">
        <v>124</v>
      </c>
      <c r="C45" s="13" t="s">
        <v>123</v>
      </c>
      <c r="D45" s="14" t="s">
        <v>125</v>
      </c>
      <c r="E45" s="21">
        <f t="shared" si="3"/>
        <v>2500000</v>
      </c>
      <c r="F45" s="21">
        <v>2500000</v>
      </c>
      <c r="G45" s="21"/>
      <c r="H45" s="21"/>
      <c r="I45" s="21"/>
      <c r="J45" s="25">
        <f t="shared" si="4"/>
        <v>0</v>
      </c>
      <c r="K45" s="21"/>
      <c r="L45" s="21"/>
      <c r="M45" s="21"/>
      <c r="N45" s="21"/>
      <c r="O45" s="21"/>
      <c r="P45" s="21">
        <f t="shared" si="2"/>
        <v>2500000</v>
      </c>
    </row>
    <row r="46" spans="1:16" ht="25.5">
      <c r="A46" s="12" t="s">
        <v>126</v>
      </c>
      <c r="B46" s="12" t="s">
        <v>128</v>
      </c>
      <c r="C46" s="13" t="s">
        <v>127</v>
      </c>
      <c r="D46" s="14" t="s">
        <v>129</v>
      </c>
      <c r="E46" s="21">
        <f t="shared" si="3"/>
        <v>43200</v>
      </c>
      <c r="F46" s="21">
        <v>43200</v>
      </c>
      <c r="G46" s="21"/>
      <c r="H46" s="21"/>
      <c r="I46" s="21"/>
      <c r="J46" s="25">
        <f t="shared" si="4"/>
        <v>0</v>
      </c>
      <c r="K46" s="21"/>
      <c r="L46" s="21"/>
      <c r="M46" s="21"/>
      <c r="N46" s="21"/>
      <c r="O46" s="21"/>
      <c r="P46" s="21">
        <f t="shared" si="2"/>
        <v>43200</v>
      </c>
    </row>
    <row r="47" spans="1:16" ht="91.5" customHeight="1">
      <c r="A47" s="12" t="s">
        <v>130</v>
      </c>
      <c r="B47" s="12" t="s">
        <v>131</v>
      </c>
      <c r="C47" s="13" t="s">
        <v>127</v>
      </c>
      <c r="D47" s="14" t="s">
        <v>169</v>
      </c>
      <c r="E47" s="25">
        <f t="shared" si="3"/>
        <v>0</v>
      </c>
      <c r="F47" s="21"/>
      <c r="G47" s="21"/>
      <c r="H47" s="21"/>
      <c r="I47" s="21"/>
      <c r="J47" s="21">
        <f t="shared" si="4"/>
        <v>43780</v>
      </c>
      <c r="K47" s="21"/>
      <c r="L47" s="21">
        <v>43780</v>
      </c>
      <c r="M47" s="21"/>
      <c r="N47" s="21"/>
      <c r="O47" s="21"/>
      <c r="P47" s="21">
        <f t="shared" si="2"/>
        <v>43780</v>
      </c>
    </row>
    <row r="48" spans="1:16">
      <c r="A48" s="12" t="s">
        <v>132</v>
      </c>
      <c r="B48" s="12" t="s">
        <v>133</v>
      </c>
      <c r="C48" s="13" t="s">
        <v>127</v>
      </c>
      <c r="D48" s="14" t="s">
        <v>134</v>
      </c>
      <c r="E48" s="21">
        <f t="shared" si="3"/>
        <v>1300000</v>
      </c>
      <c r="F48" s="21">
        <v>1300000</v>
      </c>
      <c r="G48" s="21"/>
      <c r="H48" s="21"/>
      <c r="I48" s="22"/>
      <c r="J48" s="25">
        <f t="shared" si="4"/>
        <v>0</v>
      </c>
      <c r="K48" s="21"/>
      <c r="L48" s="21"/>
      <c r="M48" s="21"/>
      <c r="N48" s="21"/>
      <c r="O48" s="21"/>
      <c r="P48" s="21">
        <f t="shared" si="2"/>
        <v>1300000</v>
      </c>
    </row>
    <row r="49" spans="1:16" ht="25.5">
      <c r="A49" s="12" t="s">
        <v>135</v>
      </c>
      <c r="B49" s="12" t="s">
        <v>137</v>
      </c>
      <c r="C49" s="13" t="s">
        <v>136</v>
      </c>
      <c r="D49" s="14" t="s">
        <v>138</v>
      </c>
      <c r="E49" s="21">
        <f t="shared" si="3"/>
        <v>200000</v>
      </c>
      <c r="F49" s="21">
        <v>200000</v>
      </c>
      <c r="G49" s="21"/>
      <c r="H49" s="21"/>
      <c r="I49" s="21"/>
      <c r="J49" s="25">
        <f t="shared" si="4"/>
        <v>0</v>
      </c>
      <c r="K49" s="21"/>
      <c r="L49" s="21"/>
      <c r="M49" s="21"/>
      <c r="N49" s="21"/>
      <c r="O49" s="21"/>
      <c r="P49" s="21">
        <f t="shared" si="2"/>
        <v>200000</v>
      </c>
    </row>
    <row r="50" spans="1:16">
      <c r="A50" s="12" t="s">
        <v>139</v>
      </c>
      <c r="B50" s="12" t="s">
        <v>140</v>
      </c>
      <c r="C50" s="13" t="s">
        <v>136</v>
      </c>
      <c r="D50" s="14" t="s">
        <v>141</v>
      </c>
      <c r="E50" s="21">
        <f t="shared" si="3"/>
        <v>20000</v>
      </c>
      <c r="F50" s="21">
        <v>20000</v>
      </c>
      <c r="G50" s="21"/>
      <c r="H50" s="21"/>
      <c r="I50" s="21"/>
      <c r="J50" s="25">
        <f t="shared" si="4"/>
        <v>0</v>
      </c>
      <c r="K50" s="21"/>
      <c r="L50" s="21"/>
      <c r="M50" s="21"/>
      <c r="N50" s="21"/>
      <c r="O50" s="21"/>
      <c r="P50" s="21">
        <f t="shared" si="2"/>
        <v>20000</v>
      </c>
    </row>
    <row r="51" spans="1:16" ht="25.5">
      <c r="A51" s="12" t="s">
        <v>142</v>
      </c>
      <c r="B51" s="12" t="s">
        <v>143</v>
      </c>
      <c r="C51" s="13" t="s">
        <v>136</v>
      </c>
      <c r="D51" s="14" t="s">
        <v>144</v>
      </c>
      <c r="E51" s="21">
        <f t="shared" si="3"/>
        <v>861500</v>
      </c>
      <c r="F51" s="21">
        <v>861500</v>
      </c>
      <c r="G51" s="21">
        <v>640100</v>
      </c>
      <c r="H51" s="21">
        <v>18000</v>
      </c>
      <c r="I51" s="21"/>
      <c r="J51" s="25">
        <f t="shared" si="4"/>
        <v>0</v>
      </c>
      <c r="K51" s="21"/>
      <c r="L51" s="21"/>
      <c r="M51" s="21"/>
      <c r="N51" s="21"/>
      <c r="O51" s="21"/>
      <c r="P51" s="21">
        <f t="shared" si="2"/>
        <v>861500</v>
      </c>
    </row>
    <row r="52" spans="1:16" ht="25.5">
      <c r="A52" s="12" t="s">
        <v>145</v>
      </c>
      <c r="B52" s="12" t="s">
        <v>147</v>
      </c>
      <c r="C52" s="13" t="s">
        <v>146</v>
      </c>
      <c r="D52" s="14" t="s">
        <v>148</v>
      </c>
      <c r="E52" s="21">
        <f t="shared" si="3"/>
        <v>1432000</v>
      </c>
      <c r="F52" s="21">
        <v>1432000</v>
      </c>
      <c r="G52" s="21"/>
      <c r="H52" s="21"/>
      <c r="I52" s="21"/>
      <c r="J52" s="25">
        <f t="shared" si="4"/>
        <v>0</v>
      </c>
      <c r="K52" s="21"/>
      <c r="L52" s="21"/>
      <c r="M52" s="21"/>
      <c r="N52" s="21"/>
      <c r="O52" s="21"/>
      <c r="P52" s="21">
        <f t="shared" si="2"/>
        <v>1432000</v>
      </c>
    </row>
    <row r="53" spans="1:16" ht="25.5">
      <c r="A53" s="12" t="s">
        <v>149</v>
      </c>
      <c r="B53" s="12" t="s">
        <v>151</v>
      </c>
      <c r="C53" s="13" t="s">
        <v>150</v>
      </c>
      <c r="D53" s="14" t="s">
        <v>152</v>
      </c>
      <c r="E53" s="25">
        <f t="shared" si="3"/>
        <v>0</v>
      </c>
      <c r="F53" s="21"/>
      <c r="G53" s="21"/>
      <c r="H53" s="21"/>
      <c r="I53" s="21"/>
      <c r="J53" s="21">
        <f t="shared" si="4"/>
        <v>530000</v>
      </c>
      <c r="K53" s="21"/>
      <c r="L53" s="21">
        <v>431000</v>
      </c>
      <c r="M53" s="21"/>
      <c r="N53" s="21"/>
      <c r="O53" s="21">
        <v>99000</v>
      </c>
      <c r="P53" s="21">
        <f t="shared" si="2"/>
        <v>530000</v>
      </c>
    </row>
    <row r="54" spans="1:16" ht="25.5">
      <c r="A54" s="8" t="s">
        <v>153</v>
      </c>
      <c r="B54" s="6"/>
      <c r="C54" s="9"/>
      <c r="D54" s="10" t="s">
        <v>154</v>
      </c>
      <c r="E54" s="23">
        <f>E55</f>
        <v>4863500</v>
      </c>
      <c r="F54" s="23">
        <f t="shared" ref="F54:P54" si="5">F55</f>
        <v>2863500</v>
      </c>
      <c r="G54" s="23">
        <f t="shared" si="5"/>
        <v>2258500</v>
      </c>
      <c r="H54" s="23">
        <f t="shared" si="5"/>
        <v>31400</v>
      </c>
      <c r="I54" s="26">
        <f t="shared" si="5"/>
        <v>0</v>
      </c>
      <c r="J54" s="23">
        <f t="shared" si="5"/>
        <v>49000</v>
      </c>
      <c r="K54" s="23">
        <f t="shared" si="5"/>
        <v>49000</v>
      </c>
      <c r="L54" s="26">
        <f t="shared" si="5"/>
        <v>0</v>
      </c>
      <c r="M54" s="26">
        <f t="shared" si="5"/>
        <v>0</v>
      </c>
      <c r="N54" s="26">
        <f t="shared" si="5"/>
        <v>0</v>
      </c>
      <c r="O54" s="23">
        <f t="shared" si="5"/>
        <v>49000</v>
      </c>
      <c r="P54" s="23">
        <f t="shared" si="5"/>
        <v>4912500</v>
      </c>
    </row>
    <row r="55" spans="1:16" ht="25.5">
      <c r="A55" s="8" t="s">
        <v>155</v>
      </c>
      <c r="B55" s="6"/>
      <c r="C55" s="9"/>
      <c r="D55" s="10" t="s">
        <v>154</v>
      </c>
      <c r="E55" s="23">
        <f>SUM(E56:E57)</f>
        <v>4863500</v>
      </c>
      <c r="F55" s="23">
        <f t="shared" ref="F55:O55" si="6">SUM(F56:F57)</f>
        <v>2863500</v>
      </c>
      <c r="G55" s="23">
        <f t="shared" si="6"/>
        <v>2258500</v>
      </c>
      <c r="H55" s="23">
        <f t="shared" si="6"/>
        <v>31400</v>
      </c>
      <c r="I55" s="26">
        <f t="shared" si="6"/>
        <v>0</v>
      </c>
      <c r="J55" s="23">
        <f t="shared" si="6"/>
        <v>49000</v>
      </c>
      <c r="K55" s="23">
        <f t="shared" si="6"/>
        <v>49000</v>
      </c>
      <c r="L55" s="26">
        <f t="shared" si="6"/>
        <v>0</v>
      </c>
      <c r="M55" s="26">
        <f t="shared" si="6"/>
        <v>0</v>
      </c>
      <c r="N55" s="26">
        <f t="shared" si="6"/>
        <v>0</v>
      </c>
      <c r="O55" s="23">
        <f t="shared" si="6"/>
        <v>49000</v>
      </c>
      <c r="P55" s="23">
        <f>SUM(P56:P57)</f>
        <v>4912500</v>
      </c>
    </row>
    <row r="56" spans="1:16" ht="38.25">
      <c r="A56" s="12" t="s">
        <v>156</v>
      </c>
      <c r="B56" s="12" t="s">
        <v>157</v>
      </c>
      <c r="C56" s="13" t="s">
        <v>20</v>
      </c>
      <c r="D56" s="14" t="s">
        <v>158</v>
      </c>
      <c r="E56" s="21">
        <f t="shared" ref="E56" si="7">F56+I56</f>
        <v>2863500</v>
      </c>
      <c r="F56" s="21">
        <v>2863500</v>
      </c>
      <c r="G56" s="21">
        <v>2258500</v>
      </c>
      <c r="H56" s="21">
        <v>31400</v>
      </c>
      <c r="I56" s="21"/>
      <c r="J56" s="21">
        <f t="shared" ref="J56:J57" si="8">L56+O56</f>
        <v>49000</v>
      </c>
      <c r="K56" s="21">
        <v>49000</v>
      </c>
      <c r="L56" s="21"/>
      <c r="M56" s="21"/>
      <c r="N56" s="21"/>
      <c r="O56" s="21">
        <v>49000</v>
      </c>
      <c r="P56" s="21">
        <f>E56+J56</f>
        <v>2912500</v>
      </c>
    </row>
    <row r="57" spans="1:16">
      <c r="A57" s="12" t="s">
        <v>159</v>
      </c>
      <c r="B57" s="12" t="s">
        <v>160</v>
      </c>
      <c r="C57" s="13" t="s">
        <v>24</v>
      </c>
      <c r="D57" s="14" t="s">
        <v>161</v>
      </c>
      <c r="E57" s="21">
        <v>2000000</v>
      </c>
      <c r="F57" s="21"/>
      <c r="G57" s="21"/>
      <c r="H57" s="21"/>
      <c r="I57" s="21"/>
      <c r="J57" s="25">
        <f t="shared" si="8"/>
        <v>0</v>
      </c>
      <c r="K57" s="21"/>
      <c r="L57" s="21"/>
      <c r="M57" s="21"/>
      <c r="N57" s="21"/>
      <c r="O57" s="21"/>
      <c r="P57" s="21">
        <f>E57</f>
        <v>2000000</v>
      </c>
    </row>
    <row r="58" spans="1:16">
      <c r="A58" s="6" t="s">
        <v>162</v>
      </c>
      <c r="B58" s="6" t="s">
        <v>162</v>
      </c>
      <c r="C58" s="9" t="s">
        <v>162</v>
      </c>
      <c r="D58" s="11" t="s">
        <v>163</v>
      </c>
      <c r="E58" s="23">
        <f>E14+E54</f>
        <v>290443000</v>
      </c>
      <c r="F58" s="23">
        <f t="shared" ref="F58:O58" si="9">F14+F54</f>
        <v>288443000</v>
      </c>
      <c r="G58" s="23">
        <f t="shared" si="9"/>
        <v>170206500</v>
      </c>
      <c r="H58" s="23">
        <f t="shared" si="9"/>
        <v>21409300</v>
      </c>
      <c r="I58" s="26">
        <f t="shared" si="9"/>
        <v>0</v>
      </c>
      <c r="J58" s="23">
        <f t="shared" si="9"/>
        <v>6006681</v>
      </c>
      <c r="K58" s="23">
        <f t="shared" si="9"/>
        <v>632500</v>
      </c>
      <c r="L58" s="23">
        <f t="shared" si="9"/>
        <v>5215181</v>
      </c>
      <c r="M58" s="26">
        <f t="shared" si="9"/>
        <v>0</v>
      </c>
      <c r="N58" s="23">
        <f t="shared" si="9"/>
        <v>80900</v>
      </c>
      <c r="O58" s="23">
        <f t="shared" si="9"/>
        <v>791500</v>
      </c>
      <c r="P58" s="23">
        <f>P14+P54</f>
        <v>296449681</v>
      </c>
    </row>
    <row r="61" spans="1:16">
      <c r="B61" s="15"/>
      <c r="I61" s="15"/>
    </row>
  </sheetData>
  <mergeCells count="22">
    <mergeCell ref="A5:P5"/>
    <mergeCell ref="A6:P6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65" fitToHeight="50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2023-12-25T13:16:42Z</cp:lastPrinted>
  <dcterms:created xsi:type="dcterms:W3CDTF">2023-12-25T09:43:30Z</dcterms:created>
  <dcterms:modified xsi:type="dcterms:W3CDTF">2023-12-25T13:20:19Z</dcterms:modified>
</cp:coreProperties>
</file>